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10.18.11.9\home\02koueikigyo\02 業務\01 共通業務\06 経営健全化\04 経営比較分析表\06 R02年度\01 作成・公表依頼\HP掲載\03 横手市\"/>
    </mc:Choice>
  </mc:AlternateContent>
  <xr:revisionPtr revIDLastSave="0" documentId="13_ncr:1_{C73CA895-6446-48EB-8D20-DBD6532E079D}" xr6:coauthVersionLast="45" xr6:coauthVersionMax="45" xr10:uidLastSave="{00000000-0000-0000-0000-000000000000}"/>
  <workbookProtection workbookAlgorithmName="SHA-512" workbookHashValue="yqCRHJzE0Y1WaOwqkq4wE2cdUuI6ySGB6qwHEy8LNHDYQ/dGky16dAeddsnEyGa+sIqakKQvJeLFGoJ5kjt3Cg==" workbookSaltValue="e7Q9nWbsdm0NafVcGFys2A=="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V6" i="5"/>
  <c r="U6" i="5"/>
  <c r="BB8" i="4" s="1"/>
  <c r="T6" i="5"/>
  <c r="S6" i="5"/>
  <c r="AL8" i="4" s="1"/>
  <c r="R6" i="5"/>
  <c r="Q6" i="5"/>
  <c r="W10" i="4" s="1"/>
  <c r="P6" i="5"/>
  <c r="O6" i="5"/>
  <c r="I10" i="4" s="1"/>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BB10" i="4"/>
  <c r="AT10" i="4"/>
  <c r="AL10" i="4"/>
  <c r="AD10" i="4"/>
  <c r="P10" i="4"/>
  <c r="B10" i="4"/>
  <c r="AT8" i="4"/>
  <c r="AD8" i="4"/>
  <c r="W8" i="4"/>
  <c r="P8" i="4"/>
  <c r="I8" i="4"/>
  <c r="B8" i="4"/>
  <c r="B6" i="4"/>
</calcChain>
</file>

<file path=xl/sharedStrings.xml><?xml version="1.0" encoding="utf-8"?>
<sst xmlns="http://schemas.openxmlformats.org/spreadsheetml/2006/main" count="297" uniqueCount="116">
  <si>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</si>
  <si>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</si>
  <si>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</si>
  <si>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</si>
  <si>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</si>
  <si>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</si>
  <si>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</si>
  <si>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</si>
  <si>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</si>
  <si>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</si>
  <si>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</si>
  <si>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</si>
  <si>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</si>
  <si>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</si>
  <si>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</si>
  <si>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</si>
  <si>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</si>
  <si>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</si>
  <si>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</si>
  <si>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</si>
  <si>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</si>
  <si>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</si>
  <si>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</si>
  <si>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</si>
  <si>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</si>
  <si>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</si>
  <si>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</si>
  <si>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</si>
  <si>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</si>
  <si>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</si>
  <si>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</si>
  <si>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</si>
  <si>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</si>
  <si>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</si>
  <si>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</si>
  <si>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</si>
  <si>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</si>
  <si>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</si>
  <si>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</si>
  <si>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</si>
  <si>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</si>
  <si>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</si>
  <si>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</si>
  <si>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</si>
  <si>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</si>
  <si>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</si>
  <si>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</si>
  <si>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</si>
  <si>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</si>
  <si>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</si>
  <si>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</si>
  <si>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</si>
  <si>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</si>
  <si>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</si>
  <si>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</si>
  <si>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</si>
  <si>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</si>
  <si>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</si>
  <si>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</si>
  <si>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</si>
  <si>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</si>
  <si>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</si>
  <si>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</si>
  <si>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</si>
  <si>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</si>
  <si>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</si>
  <si>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</si>
  <si>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</si>
  <si>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</si>
  <si>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</si>
  <si>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</si>
  <si>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</si>
  <si>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</si>
  <si>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</si>
  <si>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</si>
  <si>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</si>
  <si>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</si>
  <si>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</si>
  <si>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</si>
  <si>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</si>
  <si>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</si>
  <si>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</si>
  <si>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</si>
  <si>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</si>
  <si>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</si>
  <si>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</si>
  <si>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</si>
  <si>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</si>
  <si>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</si>
  <si>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</si>
  <si>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</si>
  <si>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</si>
  <si>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</si>
  <si>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</si>
  <si>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</si>
  <si>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</si>
  <si>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</si>
  <si>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</si>
  <si>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</si>
  <si>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</si>
  <si>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</si>
  <si>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</si>
  <si>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</si>
  <si>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</si>
  <si>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</si>
  <si>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</si>
  <si>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</si>
  <si>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</si>
  <si>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</si>
  <si>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</si>
  <si>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</si>
  <si>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</si>
  <si>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</si>
  <si>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農業集落排水事業は平成30年度から法適用となった。
　事業開始当初に建設された施設については、処理場の設備の更新時期を迎えているが、施設利用率が低水準であることや、維持管理費の圧縮のため、処理区の統廃合事業を進めていくこととしている。
　人口減少や節水環境の影響により、使用料収入の減少は避けられないが、水洗化促進による収益の確保に努め、効率的な施設管理手法を検討、実施していくことで経常経費の更なる縮減を図っていく。</t>
    <phoneticPr fontId="4"/>
  </si>
  <si>
    <t>①比較的老朽化は進んでおらず、有形固定資産減価償却率は7.41％と低い値である。
　新たな区域の施設整備は行わず、今後高くなる老朽化に対応して、計画的な施設の更新、統廃合を進めていく。</t>
    <phoneticPr fontId="4"/>
  </si>
  <si>
    <t>①②令和元年度の経常収支比率は102.05％と前年度より悪化している。支払利息の減少により費用は減少していく見込みであるが、人口減少が続く中、水洗化率の向上を図り、収益の確保に努めていく必要がある。
③流動比率は類似団体と比較してやや低い。企業会計に移行してからの期間が短く内部留保資金が少ないことから、今後も計画的に資金を確保していく必要がある。
④企業債残高は今後の処理場の統廃合事業により、今までの減少幅が縮小する見込みである。企業債残高対事業規模比率について「0」となっているのは、現状、適正な使用料設定としていることから、今後の償還については総務省が示す「分流式下水道に係る経費」の繰出基準に全額該当するものと判断し、残高の全額を一般会計からの繰入により償還するものとしたことによるものである。
⑤経費回収率は前年度より悪化している。区域内人口は年々減少しており、使用料の大幅な増加は見込めないため、維持管理費の圧縮をしていく必要がある。
⑥汚水処理原価は類似団体との比較ではやや劣る状況である。今後も収入確保や経費削減のための対策を検討、実施していく必要がある。
⑦施設利用率は48.44％と類似団体よりも下回っている。人口減少、水洗化率の伸び悩みによるものであり、施設の統廃合を進めるとともに、水洗化率の向上に努めなければならない。
⑧水洗化率は毎年度微増しているが、79.97％と類似団体と比較して低い状態である。使用料収入の増加を図るためにも、今後も水洗化を促進する必要がある。</t>
    <rPh sb="2" eb="4">
      <t>レイワ</t>
    </rPh>
    <rPh sb="4" eb="5">
      <t>ガン</t>
    </rPh>
    <rPh sb="23" eb="26">
      <t>ゼンネンド</t>
    </rPh>
    <rPh sb="28" eb="30">
      <t>アッカ</t>
    </rPh>
    <rPh sb="111" eb="113">
      <t>ヒカク</t>
    </rPh>
    <rPh sb="117" eb="118">
      <t>ヒク</t>
    </rPh>
    <rPh sb="360" eb="363">
      <t>ゼンネンド</t>
    </rPh>
    <rPh sb="365" eb="367">
      <t>アッカ</t>
    </rPh>
    <rPh sb="372" eb="375">
      <t>クイキナイ</t>
    </rPh>
    <rPh sb="375" eb="377">
      <t>ジンコウ</t>
    </rPh>
    <rPh sb="378" eb="380">
      <t>ネンネン</t>
    </rPh>
    <rPh sb="380" eb="382">
      <t>ゲンショウ</t>
    </rPh>
    <rPh sb="387" eb="390">
      <t>シヨウリョウ</t>
    </rPh>
    <rPh sb="391" eb="393">
      <t>オオハバ</t>
    </rPh>
    <rPh sb="394" eb="396">
      <t>ゾウカ</t>
    </rPh>
    <rPh sb="397" eb="399">
      <t>ミコ</t>
    </rPh>
    <rPh sb="405" eb="407">
      <t>イジ</t>
    </rPh>
    <rPh sb="407" eb="409">
      <t>カンリ</t>
    </rPh>
    <rPh sb="409" eb="410">
      <t>ヒ</t>
    </rPh>
    <rPh sb="411" eb="413">
      <t>アッシュク</t>
    </rPh>
    <rPh sb="418" eb="420">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</si>
</sst>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6C75-4F28-8A82-ECA8A86391D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0.04</c:v>
                </c:pt>
                <c:pt idx="4">
                  <c:v>0.02</c:v>
                </c:pt>
              </c:numCache>
            </c:numRef>
          </c:val>
          <c:smooth val="0"/>
          <c:extLst>
            <c:ext xmlns:c16="http://schemas.microsoft.com/office/drawing/2014/chart" uri="{C3380CC4-5D6E-409C-BE32-E72D297353CC}">
              <c16:uniqueId val="{00000001-6C75-4F28-8A82-ECA8A86391D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51.37</c:v>
                </c:pt>
                <c:pt idx="4">
                  <c:v>48.44</c:v>
                </c:pt>
              </c:numCache>
            </c:numRef>
          </c:val>
          <c:extLst>
            <c:ext xmlns:c16="http://schemas.microsoft.com/office/drawing/2014/chart" uri="{C3380CC4-5D6E-409C-BE32-E72D297353CC}">
              <c16:uniqueId val="{00000000-B9E3-4CFE-98FF-7FA0F61D41E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56.72</c:v>
                </c:pt>
                <c:pt idx="4">
                  <c:v>54.06</c:v>
                </c:pt>
              </c:numCache>
            </c:numRef>
          </c:val>
          <c:smooth val="0"/>
          <c:extLst>
            <c:ext xmlns:c16="http://schemas.microsoft.com/office/drawing/2014/chart" uri="{C3380CC4-5D6E-409C-BE32-E72D297353CC}">
              <c16:uniqueId val="{00000001-B9E3-4CFE-98FF-7FA0F61D41E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0</c:v>
                </c:pt>
                <c:pt idx="2">
                  <c:v>0</c:v>
                </c:pt>
                <c:pt idx="3">
                  <c:v>79.319999999999993</c:v>
                </c:pt>
                <c:pt idx="4">
                  <c:v>79.97</c:v>
                </c:pt>
              </c:numCache>
            </c:numRef>
          </c:val>
          <c:extLst>
            <c:ext xmlns:c16="http://schemas.microsoft.com/office/drawing/2014/chart" uri="{C3380CC4-5D6E-409C-BE32-E72D297353CC}">
              <c16:uniqueId val="{00000000-1D1B-40CD-8D7D-9CD470D303D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90.04</c:v>
                </c:pt>
                <c:pt idx="4">
                  <c:v>90.11</c:v>
                </c:pt>
              </c:numCache>
            </c:numRef>
          </c:val>
          <c:smooth val="0"/>
          <c:extLst>
            <c:ext xmlns:c16="http://schemas.microsoft.com/office/drawing/2014/chart" uri="{C3380CC4-5D6E-409C-BE32-E72D297353CC}">
              <c16:uniqueId val="{00000001-1D1B-40CD-8D7D-9CD470D303D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0</c:v>
                </c:pt>
                <c:pt idx="2">
                  <c:v>0</c:v>
                </c:pt>
                <c:pt idx="3">
                  <c:v>106.72</c:v>
                </c:pt>
                <c:pt idx="4">
                  <c:v>102.05</c:v>
                </c:pt>
              </c:numCache>
            </c:numRef>
          </c:val>
          <c:extLst>
            <c:ext xmlns:c16="http://schemas.microsoft.com/office/drawing/2014/chart" uri="{C3380CC4-5D6E-409C-BE32-E72D297353CC}">
              <c16:uniqueId val="{00000000-A994-4C57-840E-2A98AEA168A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101.27</c:v>
                </c:pt>
                <c:pt idx="4">
                  <c:v>101.91</c:v>
                </c:pt>
              </c:numCache>
            </c:numRef>
          </c:val>
          <c:smooth val="0"/>
          <c:extLst>
            <c:ext xmlns:c16="http://schemas.microsoft.com/office/drawing/2014/chart" uri="{C3380CC4-5D6E-409C-BE32-E72D297353CC}">
              <c16:uniqueId val="{00000001-A994-4C57-840E-2A98AEA168A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0</c:v>
                </c:pt>
                <c:pt idx="2">
                  <c:v>0</c:v>
                </c:pt>
                <c:pt idx="3">
                  <c:v>3.78</c:v>
                </c:pt>
                <c:pt idx="4">
                  <c:v>7.41</c:v>
                </c:pt>
              </c:numCache>
            </c:numRef>
          </c:val>
          <c:extLst>
            <c:ext xmlns:c16="http://schemas.microsoft.com/office/drawing/2014/chart" uri="{C3380CC4-5D6E-409C-BE32-E72D297353CC}">
              <c16:uniqueId val="{00000000-2707-4F24-802D-D3C78EB7156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24.32</c:v>
                </c:pt>
                <c:pt idx="4">
                  <c:v>28.19</c:v>
                </c:pt>
              </c:numCache>
            </c:numRef>
          </c:val>
          <c:smooth val="0"/>
          <c:extLst>
            <c:ext xmlns:c16="http://schemas.microsoft.com/office/drawing/2014/chart" uri="{C3380CC4-5D6E-409C-BE32-E72D297353CC}">
              <c16:uniqueId val="{00000001-2707-4F24-802D-D3C78EB7156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EB26-4432-900C-70872302246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EB26-4432-900C-70872302246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6067-4F36-B564-5F49ECC4DE4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137.09</c:v>
                </c:pt>
                <c:pt idx="4">
                  <c:v>127.98</c:v>
                </c:pt>
              </c:numCache>
            </c:numRef>
          </c:val>
          <c:smooth val="0"/>
          <c:extLst>
            <c:ext xmlns:c16="http://schemas.microsoft.com/office/drawing/2014/chart" uri="{C3380CC4-5D6E-409C-BE32-E72D297353CC}">
              <c16:uniqueId val="{00000001-6067-4F36-B564-5F49ECC4DE4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0</c:v>
                </c:pt>
                <c:pt idx="2">
                  <c:v>0</c:v>
                </c:pt>
                <c:pt idx="3">
                  <c:v>45.45</c:v>
                </c:pt>
                <c:pt idx="4">
                  <c:v>42.03</c:v>
                </c:pt>
              </c:numCache>
            </c:numRef>
          </c:val>
          <c:extLst>
            <c:ext xmlns:c16="http://schemas.microsoft.com/office/drawing/2014/chart" uri="{C3380CC4-5D6E-409C-BE32-E72D297353CC}">
              <c16:uniqueId val="{00000000-0934-4C11-BEB5-4AB061A1E58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43.5</c:v>
                </c:pt>
                <c:pt idx="4">
                  <c:v>44.14</c:v>
                </c:pt>
              </c:numCache>
            </c:numRef>
          </c:val>
          <c:smooth val="0"/>
          <c:extLst>
            <c:ext xmlns:c16="http://schemas.microsoft.com/office/drawing/2014/chart" uri="{C3380CC4-5D6E-409C-BE32-E72D297353CC}">
              <c16:uniqueId val="{00000001-0934-4C11-BEB5-4AB061A1E58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0F58-4924-AD3F-37EAF629A15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654.91999999999996</c:v>
                </c:pt>
                <c:pt idx="4">
                  <c:v>654.71</c:v>
                </c:pt>
              </c:numCache>
            </c:numRef>
          </c:val>
          <c:smooth val="0"/>
          <c:extLst>
            <c:ext xmlns:c16="http://schemas.microsoft.com/office/drawing/2014/chart" uri="{C3380CC4-5D6E-409C-BE32-E72D297353CC}">
              <c16:uniqueId val="{00000001-0F58-4924-AD3F-37EAF629A15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0</c:v>
                </c:pt>
                <c:pt idx="2">
                  <c:v>0</c:v>
                </c:pt>
                <c:pt idx="3">
                  <c:v>64.489999999999995</c:v>
                </c:pt>
                <c:pt idx="4">
                  <c:v>60.25</c:v>
                </c:pt>
              </c:numCache>
            </c:numRef>
          </c:val>
          <c:extLst>
            <c:ext xmlns:c16="http://schemas.microsoft.com/office/drawing/2014/chart" uri="{C3380CC4-5D6E-409C-BE32-E72D297353CC}">
              <c16:uniqueId val="{00000000-C54C-48C0-AD6A-CB828ABB491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65.39</c:v>
                </c:pt>
                <c:pt idx="4">
                  <c:v>65.37</c:v>
                </c:pt>
              </c:numCache>
            </c:numRef>
          </c:val>
          <c:smooth val="0"/>
          <c:extLst>
            <c:ext xmlns:c16="http://schemas.microsoft.com/office/drawing/2014/chart" uri="{C3380CC4-5D6E-409C-BE32-E72D297353CC}">
              <c16:uniqueId val="{00000001-C54C-48C0-AD6A-CB828ABB491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0</c:v>
                </c:pt>
                <c:pt idx="2">
                  <c:v>0</c:v>
                </c:pt>
                <c:pt idx="3">
                  <c:v>246.49</c:v>
                </c:pt>
                <c:pt idx="4">
                  <c:v>263.38</c:v>
                </c:pt>
              </c:numCache>
            </c:numRef>
          </c:val>
          <c:extLst>
            <c:ext xmlns:c16="http://schemas.microsoft.com/office/drawing/2014/chart" uri="{C3380CC4-5D6E-409C-BE32-E72D297353CC}">
              <c16:uniqueId val="{00000000-016E-4D6C-82F6-418EB4727A4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230.88</c:v>
                </c:pt>
                <c:pt idx="4">
                  <c:v>228.99</c:v>
                </c:pt>
              </c:numCache>
            </c:numRef>
          </c:val>
          <c:smooth val="0"/>
          <c:extLst>
            <c:ext xmlns:c16="http://schemas.microsoft.com/office/drawing/2014/chart" uri="{C3380CC4-5D6E-409C-BE32-E72D297353CC}">
              <c16:uniqueId val="{00000001-016E-4D6C-82F6-418EB4727A4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【165.48】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【33.84】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14"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375" bestFit="1" customWidth="1"/>
    <col min="81" max="82" width="4.37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横手市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F1</v>
      </c>
      <c r="X8" s="49"/>
      <c r="Y8" s="49"/>
      <c r="Z8" s="49"/>
      <c r="AA8" s="49"/>
      <c r="AB8" s="49"/>
      <c r="AC8" s="49"/>
      <c r="AD8" s="50" t="str">
        <f>データ!$M$6</f>
        <v>非設置</v>
      </c>
      <c r="AE8" s="50"/>
      <c r="AF8" s="50"/>
      <c r="AG8" s="50"/>
      <c r="AH8" s="50"/>
      <c r="AI8" s="50"/>
      <c r="AJ8" s="50"/>
      <c r="AK8" s="3"/>
      <c r="AL8" s="51">
        <f>データ!S6</f>
        <v>88801</v>
      </c>
      <c r="AM8" s="51"/>
      <c r="AN8" s="51"/>
      <c r="AO8" s="51"/>
      <c r="AP8" s="51"/>
      <c r="AQ8" s="51"/>
      <c r="AR8" s="51"/>
      <c r="AS8" s="51"/>
      <c r="AT8" s="46">
        <f>データ!T6</f>
        <v>692.8</v>
      </c>
      <c r="AU8" s="46"/>
      <c r="AV8" s="46"/>
      <c r="AW8" s="46"/>
      <c r="AX8" s="46"/>
      <c r="AY8" s="46"/>
      <c r="AZ8" s="46"/>
      <c r="BA8" s="46"/>
      <c r="BB8" s="46">
        <f>データ!U6</f>
        <v>128.18</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57.22</v>
      </c>
      <c r="J10" s="46"/>
      <c r="K10" s="46"/>
      <c r="L10" s="46"/>
      <c r="M10" s="46"/>
      <c r="N10" s="46"/>
      <c r="O10" s="46"/>
      <c r="P10" s="46">
        <f>データ!P6</f>
        <v>8.1999999999999993</v>
      </c>
      <c r="Q10" s="46"/>
      <c r="R10" s="46"/>
      <c r="S10" s="46"/>
      <c r="T10" s="46"/>
      <c r="U10" s="46"/>
      <c r="V10" s="46"/>
      <c r="W10" s="46">
        <f>データ!Q6</f>
        <v>82.11</v>
      </c>
      <c r="X10" s="46"/>
      <c r="Y10" s="46"/>
      <c r="Z10" s="46"/>
      <c r="AA10" s="46"/>
      <c r="AB10" s="46"/>
      <c r="AC10" s="46"/>
      <c r="AD10" s="51">
        <f>データ!R6</f>
        <v>3179</v>
      </c>
      <c r="AE10" s="51"/>
      <c r="AF10" s="51"/>
      <c r="AG10" s="51"/>
      <c r="AH10" s="51"/>
      <c r="AI10" s="51"/>
      <c r="AJ10" s="51"/>
      <c r="AK10" s="2"/>
      <c r="AL10" s="51">
        <f>データ!V6</f>
        <v>7230</v>
      </c>
      <c r="AM10" s="51"/>
      <c r="AN10" s="51"/>
      <c r="AO10" s="51"/>
      <c r="AP10" s="51"/>
      <c r="AQ10" s="51"/>
      <c r="AR10" s="51"/>
      <c r="AS10" s="51"/>
      <c r="AT10" s="46">
        <f>データ!W6</f>
        <v>3.76</v>
      </c>
      <c r="AU10" s="46"/>
      <c r="AV10" s="46"/>
      <c r="AW10" s="46"/>
      <c r="AX10" s="46"/>
      <c r="AY10" s="46"/>
      <c r="AZ10" s="46"/>
      <c r="BA10" s="46"/>
      <c r="BB10" s="46">
        <f>データ!X6</f>
        <v>1922.87</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4" t="s">
        <v>115</v>
      </c>
      <c r="BM16" s="85"/>
      <c r="BN16" s="85"/>
      <c r="BO16" s="85"/>
      <c r="BP16" s="85"/>
      <c r="BQ16" s="85"/>
      <c r="BR16" s="85"/>
      <c r="BS16" s="85"/>
      <c r="BT16" s="85"/>
      <c r="BU16" s="85"/>
      <c r="BV16" s="85"/>
      <c r="BW16" s="85"/>
      <c r="BX16" s="85"/>
      <c r="BY16" s="85"/>
      <c r="BZ16" s="8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4"/>
      <c r="BM17" s="85"/>
      <c r="BN17" s="85"/>
      <c r="BO17" s="85"/>
      <c r="BP17" s="85"/>
      <c r="BQ17" s="85"/>
      <c r="BR17" s="85"/>
      <c r="BS17" s="85"/>
      <c r="BT17" s="85"/>
      <c r="BU17" s="85"/>
      <c r="BV17" s="85"/>
      <c r="BW17" s="85"/>
      <c r="BX17" s="85"/>
      <c r="BY17" s="85"/>
      <c r="BZ17" s="8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4"/>
      <c r="BM18" s="85"/>
      <c r="BN18" s="85"/>
      <c r="BO18" s="85"/>
      <c r="BP18" s="85"/>
      <c r="BQ18" s="85"/>
      <c r="BR18" s="85"/>
      <c r="BS18" s="85"/>
      <c r="BT18" s="85"/>
      <c r="BU18" s="85"/>
      <c r="BV18" s="85"/>
      <c r="BW18" s="85"/>
      <c r="BX18" s="85"/>
      <c r="BY18" s="85"/>
      <c r="BZ18" s="8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4"/>
      <c r="BM19" s="85"/>
      <c r="BN19" s="85"/>
      <c r="BO19" s="85"/>
      <c r="BP19" s="85"/>
      <c r="BQ19" s="85"/>
      <c r="BR19" s="85"/>
      <c r="BS19" s="85"/>
      <c r="BT19" s="85"/>
      <c r="BU19" s="85"/>
      <c r="BV19" s="85"/>
      <c r="BW19" s="85"/>
      <c r="BX19" s="85"/>
      <c r="BY19" s="85"/>
      <c r="BZ19" s="8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4"/>
      <c r="BM20" s="85"/>
      <c r="BN20" s="85"/>
      <c r="BO20" s="85"/>
      <c r="BP20" s="85"/>
      <c r="BQ20" s="85"/>
      <c r="BR20" s="85"/>
      <c r="BS20" s="85"/>
      <c r="BT20" s="85"/>
      <c r="BU20" s="85"/>
      <c r="BV20" s="85"/>
      <c r="BW20" s="85"/>
      <c r="BX20" s="85"/>
      <c r="BY20" s="85"/>
      <c r="BZ20" s="8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4"/>
      <c r="BM21" s="85"/>
      <c r="BN21" s="85"/>
      <c r="BO21" s="85"/>
      <c r="BP21" s="85"/>
      <c r="BQ21" s="85"/>
      <c r="BR21" s="85"/>
      <c r="BS21" s="85"/>
      <c r="BT21" s="85"/>
      <c r="BU21" s="85"/>
      <c r="BV21" s="85"/>
      <c r="BW21" s="85"/>
      <c r="BX21" s="85"/>
      <c r="BY21" s="85"/>
      <c r="BZ21" s="8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4"/>
      <c r="BM22" s="85"/>
      <c r="BN22" s="85"/>
      <c r="BO22" s="85"/>
      <c r="BP22" s="85"/>
      <c r="BQ22" s="85"/>
      <c r="BR22" s="85"/>
      <c r="BS22" s="85"/>
      <c r="BT22" s="85"/>
      <c r="BU22" s="85"/>
      <c r="BV22" s="85"/>
      <c r="BW22" s="85"/>
      <c r="BX22" s="85"/>
      <c r="BY22" s="85"/>
      <c r="BZ22" s="8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4"/>
      <c r="BM23" s="85"/>
      <c r="BN23" s="85"/>
      <c r="BO23" s="85"/>
      <c r="BP23" s="85"/>
      <c r="BQ23" s="85"/>
      <c r="BR23" s="85"/>
      <c r="BS23" s="85"/>
      <c r="BT23" s="85"/>
      <c r="BU23" s="85"/>
      <c r="BV23" s="85"/>
      <c r="BW23" s="85"/>
      <c r="BX23" s="85"/>
      <c r="BY23" s="85"/>
      <c r="BZ23" s="8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4"/>
      <c r="BM24" s="85"/>
      <c r="BN24" s="85"/>
      <c r="BO24" s="85"/>
      <c r="BP24" s="85"/>
      <c r="BQ24" s="85"/>
      <c r="BR24" s="85"/>
      <c r="BS24" s="85"/>
      <c r="BT24" s="85"/>
      <c r="BU24" s="85"/>
      <c r="BV24" s="85"/>
      <c r="BW24" s="85"/>
      <c r="BX24" s="85"/>
      <c r="BY24" s="85"/>
      <c r="BZ24" s="8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4"/>
      <c r="BM25" s="85"/>
      <c r="BN25" s="85"/>
      <c r="BO25" s="85"/>
      <c r="BP25" s="85"/>
      <c r="BQ25" s="85"/>
      <c r="BR25" s="85"/>
      <c r="BS25" s="85"/>
      <c r="BT25" s="85"/>
      <c r="BU25" s="85"/>
      <c r="BV25" s="85"/>
      <c r="BW25" s="85"/>
      <c r="BX25" s="85"/>
      <c r="BY25" s="85"/>
      <c r="BZ25" s="8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4"/>
      <c r="BM26" s="85"/>
      <c r="BN26" s="85"/>
      <c r="BO26" s="85"/>
      <c r="BP26" s="85"/>
      <c r="BQ26" s="85"/>
      <c r="BR26" s="85"/>
      <c r="BS26" s="85"/>
      <c r="BT26" s="85"/>
      <c r="BU26" s="85"/>
      <c r="BV26" s="85"/>
      <c r="BW26" s="85"/>
      <c r="BX26" s="85"/>
      <c r="BY26" s="85"/>
      <c r="BZ26" s="8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4"/>
      <c r="BM27" s="85"/>
      <c r="BN27" s="85"/>
      <c r="BO27" s="85"/>
      <c r="BP27" s="85"/>
      <c r="BQ27" s="85"/>
      <c r="BR27" s="85"/>
      <c r="BS27" s="85"/>
      <c r="BT27" s="85"/>
      <c r="BU27" s="85"/>
      <c r="BV27" s="85"/>
      <c r="BW27" s="85"/>
      <c r="BX27" s="85"/>
      <c r="BY27" s="85"/>
      <c r="BZ27" s="8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4"/>
      <c r="BM28" s="85"/>
      <c r="BN28" s="85"/>
      <c r="BO28" s="85"/>
      <c r="BP28" s="85"/>
      <c r="BQ28" s="85"/>
      <c r="BR28" s="85"/>
      <c r="BS28" s="85"/>
      <c r="BT28" s="85"/>
      <c r="BU28" s="85"/>
      <c r="BV28" s="85"/>
      <c r="BW28" s="85"/>
      <c r="BX28" s="85"/>
      <c r="BY28" s="85"/>
      <c r="BZ28" s="8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4"/>
      <c r="BM29" s="85"/>
      <c r="BN29" s="85"/>
      <c r="BO29" s="85"/>
      <c r="BP29" s="85"/>
      <c r="BQ29" s="85"/>
      <c r="BR29" s="85"/>
      <c r="BS29" s="85"/>
      <c r="BT29" s="85"/>
      <c r="BU29" s="85"/>
      <c r="BV29" s="85"/>
      <c r="BW29" s="85"/>
      <c r="BX29" s="85"/>
      <c r="BY29" s="85"/>
      <c r="BZ29" s="8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4"/>
      <c r="BM30" s="85"/>
      <c r="BN30" s="85"/>
      <c r="BO30" s="85"/>
      <c r="BP30" s="85"/>
      <c r="BQ30" s="85"/>
      <c r="BR30" s="85"/>
      <c r="BS30" s="85"/>
      <c r="BT30" s="85"/>
      <c r="BU30" s="85"/>
      <c r="BV30" s="85"/>
      <c r="BW30" s="85"/>
      <c r="BX30" s="85"/>
      <c r="BY30" s="85"/>
      <c r="BZ30" s="8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4"/>
      <c r="BM31" s="85"/>
      <c r="BN31" s="85"/>
      <c r="BO31" s="85"/>
      <c r="BP31" s="85"/>
      <c r="BQ31" s="85"/>
      <c r="BR31" s="85"/>
      <c r="BS31" s="85"/>
      <c r="BT31" s="85"/>
      <c r="BU31" s="85"/>
      <c r="BV31" s="85"/>
      <c r="BW31" s="85"/>
      <c r="BX31" s="85"/>
      <c r="BY31" s="85"/>
      <c r="BZ31" s="8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4"/>
      <c r="BM32" s="85"/>
      <c r="BN32" s="85"/>
      <c r="BO32" s="85"/>
      <c r="BP32" s="85"/>
      <c r="BQ32" s="85"/>
      <c r="BR32" s="85"/>
      <c r="BS32" s="85"/>
      <c r="BT32" s="85"/>
      <c r="BU32" s="85"/>
      <c r="BV32" s="85"/>
      <c r="BW32" s="85"/>
      <c r="BX32" s="85"/>
      <c r="BY32" s="85"/>
      <c r="BZ32" s="8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4"/>
      <c r="BM33" s="85"/>
      <c r="BN33" s="85"/>
      <c r="BO33" s="85"/>
      <c r="BP33" s="85"/>
      <c r="BQ33" s="85"/>
      <c r="BR33" s="85"/>
      <c r="BS33" s="85"/>
      <c r="BT33" s="85"/>
      <c r="BU33" s="85"/>
      <c r="BV33" s="85"/>
      <c r="BW33" s="85"/>
      <c r="BX33" s="85"/>
      <c r="BY33" s="85"/>
      <c r="BZ33" s="8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4"/>
      <c r="BM34" s="85"/>
      <c r="BN34" s="85"/>
      <c r="BO34" s="85"/>
      <c r="BP34" s="85"/>
      <c r="BQ34" s="85"/>
      <c r="BR34" s="85"/>
      <c r="BS34" s="85"/>
      <c r="BT34" s="85"/>
      <c r="BU34" s="85"/>
      <c r="BV34" s="85"/>
      <c r="BW34" s="85"/>
      <c r="BX34" s="85"/>
      <c r="BY34" s="85"/>
      <c r="BZ34" s="8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4"/>
      <c r="BM35" s="85"/>
      <c r="BN35" s="85"/>
      <c r="BO35" s="85"/>
      <c r="BP35" s="85"/>
      <c r="BQ35" s="85"/>
      <c r="BR35" s="85"/>
      <c r="BS35" s="85"/>
      <c r="BT35" s="85"/>
      <c r="BU35" s="85"/>
      <c r="BV35" s="85"/>
      <c r="BW35" s="85"/>
      <c r="BX35" s="85"/>
      <c r="BY35" s="85"/>
      <c r="BZ35" s="8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4"/>
      <c r="BM36" s="85"/>
      <c r="BN36" s="85"/>
      <c r="BO36" s="85"/>
      <c r="BP36" s="85"/>
      <c r="BQ36" s="85"/>
      <c r="BR36" s="85"/>
      <c r="BS36" s="85"/>
      <c r="BT36" s="85"/>
      <c r="BU36" s="85"/>
      <c r="BV36" s="85"/>
      <c r="BW36" s="85"/>
      <c r="BX36" s="85"/>
      <c r="BY36" s="85"/>
      <c r="BZ36" s="8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4"/>
      <c r="BM37" s="85"/>
      <c r="BN37" s="85"/>
      <c r="BO37" s="85"/>
      <c r="BP37" s="85"/>
      <c r="BQ37" s="85"/>
      <c r="BR37" s="85"/>
      <c r="BS37" s="85"/>
      <c r="BT37" s="85"/>
      <c r="BU37" s="85"/>
      <c r="BV37" s="85"/>
      <c r="BW37" s="85"/>
      <c r="BX37" s="85"/>
      <c r="BY37" s="85"/>
      <c r="BZ37" s="8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4"/>
      <c r="BM38" s="85"/>
      <c r="BN38" s="85"/>
      <c r="BO38" s="85"/>
      <c r="BP38" s="85"/>
      <c r="BQ38" s="85"/>
      <c r="BR38" s="85"/>
      <c r="BS38" s="85"/>
      <c r="BT38" s="85"/>
      <c r="BU38" s="85"/>
      <c r="BV38" s="85"/>
      <c r="BW38" s="85"/>
      <c r="BX38" s="85"/>
      <c r="BY38" s="85"/>
      <c r="BZ38" s="8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4"/>
      <c r="BM39" s="85"/>
      <c r="BN39" s="85"/>
      <c r="BO39" s="85"/>
      <c r="BP39" s="85"/>
      <c r="BQ39" s="85"/>
      <c r="BR39" s="85"/>
      <c r="BS39" s="85"/>
      <c r="BT39" s="85"/>
      <c r="BU39" s="85"/>
      <c r="BV39" s="85"/>
      <c r="BW39" s="85"/>
      <c r="BX39" s="85"/>
      <c r="BY39" s="85"/>
      <c r="BZ39" s="8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4"/>
      <c r="BM40" s="85"/>
      <c r="BN40" s="85"/>
      <c r="BO40" s="85"/>
      <c r="BP40" s="85"/>
      <c r="BQ40" s="85"/>
      <c r="BR40" s="85"/>
      <c r="BS40" s="85"/>
      <c r="BT40" s="85"/>
      <c r="BU40" s="85"/>
      <c r="BV40" s="85"/>
      <c r="BW40" s="85"/>
      <c r="BX40" s="85"/>
      <c r="BY40" s="85"/>
      <c r="BZ40" s="8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4"/>
      <c r="BM41" s="85"/>
      <c r="BN41" s="85"/>
      <c r="BO41" s="85"/>
      <c r="BP41" s="85"/>
      <c r="BQ41" s="85"/>
      <c r="BR41" s="85"/>
      <c r="BS41" s="85"/>
      <c r="BT41" s="85"/>
      <c r="BU41" s="85"/>
      <c r="BV41" s="85"/>
      <c r="BW41" s="85"/>
      <c r="BX41" s="85"/>
      <c r="BY41" s="85"/>
      <c r="BZ41" s="8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4"/>
      <c r="BM42" s="85"/>
      <c r="BN42" s="85"/>
      <c r="BO42" s="85"/>
      <c r="BP42" s="85"/>
      <c r="BQ42" s="85"/>
      <c r="BR42" s="85"/>
      <c r="BS42" s="85"/>
      <c r="BT42" s="85"/>
      <c r="BU42" s="85"/>
      <c r="BV42" s="85"/>
      <c r="BW42" s="85"/>
      <c r="BX42" s="85"/>
      <c r="BY42" s="85"/>
      <c r="BZ42" s="8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4"/>
      <c r="BM43" s="85"/>
      <c r="BN43" s="85"/>
      <c r="BO43" s="85"/>
      <c r="BP43" s="85"/>
      <c r="BQ43" s="85"/>
      <c r="BR43" s="85"/>
      <c r="BS43" s="85"/>
      <c r="BT43" s="85"/>
      <c r="BU43" s="85"/>
      <c r="BV43" s="85"/>
      <c r="BW43" s="85"/>
      <c r="BX43" s="85"/>
      <c r="BY43" s="85"/>
      <c r="BZ43" s="8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7"/>
      <c r="BM44" s="88"/>
      <c r="BN44" s="88"/>
      <c r="BO44" s="88"/>
      <c r="BP44" s="88"/>
      <c r="BQ44" s="88"/>
      <c r="BR44" s="88"/>
      <c r="BS44" s="88"/>
      <c r="BT44" s="88"/>
      <c r="BU44" s="88"/>
      <c r="BV44" s="88"/>
      <c r="BW44" s="88"/>
      <c r="BX44" s="88"/>
      <c r="BY44" s="88"/>
      <c r="BZ44" s="8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114</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113</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【102.97】</v>
      </c>
      <c r="F85" s="26" t="str">
        <f>データ!AT6</f>
        <v>【165.48】</v>
      </c>
      <c r="G85" s="26" t="str">
        <f>データ!BE6</f>
        <v>【33.84】</v>
      </c>
      <c r="H85" s="26" t="str">
        <f>データ!BP6</f>
        <v>【765.47】</v>
      </c>
      <c r="I85" s="26" t="str">
        <f>データ!CA6</f>
        <v>【59.59】</v>
      </c>
      <c r="J85" s="26" t="str">
        <f>データ!CL6</f>
        <v>【257.86】</v>
      </c>
      <c r="K85" s="26" t="str">
        <f>データ!CW6</f>
        <v>【51.30】</v>
      </c>
      <c r="L85" s="26" t="str">
        <f>データ!DH6</f>
        <v>【86.22】</v>
      </c>
      <c r="M85" s="26" t="str">
        <f>データ!DS6</f>
        <v>【24.97】</v>
      </c>
      <c r="N85" s="26" t="str">
        <f>データ!ED6</f>
        <v>【0.00】</v>
      </c>
      <c r="O85" s="26" t="str">
        <f>データ!EO6</f>
        <v>【0.02】</v>
      </c>
    </row>
  </sheetData>
  <sheetProtection algorithmName="SHA-512" hashValue="QlmEh3CLWYIzCSOsauaHhQJB1xiyI+C76RE0+I6vxxGSUuG83ivzsxGjSaUZ0EMavEvUMaDzHUpw/y83VZd0/Q==" saltValue="2cAjBM3Dv8XjB5GQeNh26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52035</v>
      </c>
      <c r="D6" s="33">
        <f t="shared" si="3"/>
        <v>46</v>
      </c>
      <c r="E6" s="33">
        <f t="shared" si="3"/>
        <v>17</v>
      </c>
      <c r="F6" s="33">
        <f t="shared" si="3"/>
        <v>5</v>
      </c>
      <c r="G6" s="33">
        <f t="shared" si="3"/>
        <v>0</v>
      </c>
      <c r="H6" s="33" t="str">
        <f t="shared" si="3"/>
        <v>秋田県　横手市</v>
      </c>
      <c r="I6" s="33" t="str">
        <f t="shared" si="3"/>
        <v>法適用</v>
      </c>
      <c r="J6" s="33" t="str">
        <f t="shared" si="3"/>
        <v>下水道事業</v>
      </c>
      <c r="K6" s="33" t="str">
        <f t="shared" si="3"/>
        <v>農業集落排水</v>
      </c>
      <c r="L6" s="33" t="str">
        <f t="shared" si="3"/>
        <v>F1</v>
      </c>
      <c r="M6" s="33" t="str">
        <f t="shared" si="3"/>
        <v>非設置</v>
      </c>
      <c r="N6" s="34" t="str">
        <f t="shared" si="3"/>
        <v>-</v>
      </c>
      <c r="O6" s="34">
        <f t="shared" si="3"/>
        <v>57.22</v>
      </c>
      <c r="P6" s="34">
        <f t="shared" si="3"/>
        <v>8.1999999999999993</v>
      </c>
      <c r="Q6" s="34">
        <f t="shared" si="3"/>
        <v>82.11</v>
      </c>
      <c r="R6" s="34">
        <f t="shared" si="3"/>
        <v>3179</v>
      </c>
      <c r="S6" s="34">
        <f t="shared" si="3"/>
        <v>88801</v>
      </c>
      <c r="T6" s="34">
        <f t="shared" si="3"/>
        <v>692.8</v>
      </c>
      <c r="U6" s="34">
        <f t="shared" si="3"/>
        <v>128.18</v>
      </c>
      <c r="V6" s="34">
        <f t="shared" si="3"/>
        <v>7230</v>
      </c>
      <c r="W6" s="34">
        <f t="shared" si="3"/>
        <v>3.76</v>
      </c>
      <c r="X6" s="34">
        <f t="shared" si="3"/>
        <v>1922.87</v>
      </c>
      <c r="Y6" s="35" t="str">
        <f>IF(Y7="",NA(),Y7)</f>
        <v>-</v>
      </c>
      <c r="Z6" s="35" t="str">
        <f t="shared" ref="Z6:AH6" si="4">IF(Z7="",NA(),Z7)</f>
        <v>-</v>
      </c>
      <c r="AA6" s="35" t="str">
        <f t="shared" si="4"/>
        <v>-</v>
      </c>
      <c r="AB6" s="35">
        <f t="shared" si="4"/>
        <v>106.72</v>
      </c>
      <c r="AC6" s="35">
        <f t="shared" si="4"/>
        <v>102.05</v>
      </c>
      <c r="AD6" s="35" t="str">
        <f t="shared" si="4"/>
        <v>-</v>
      </c>
      <c r="AE6" s="35" t="str">
        <f t="shared" si="4"/>
        <v>-</v>
      </c>
      <c r="AF6" s="35" t="str">
        <f t="shared" si="4"/>
        <v>-</v>
      </c>
      <c r="AG6" s="35">
        <f t="shared" si="4"/>
        <v>101.27</v>
      </c>
      <c r="AH6" s="35">
        <f t="shared" si="4"/>
        <v>101.91</v>
      </c>
      <c r="AI6" s="34" t="str">
        <f>IF(AI7="","",IF(AI7="-","【-】","【"&amp;SUBSTITUTE(TEXT(AI7,"#,##0.00"),"-","△")&amp;"】"))</f>
        <v>【102.97】</v>
      </c>
      <c r="AJ6" s="35" t="str">
        <f>IF(AJ7="",NA(),AJ7)</f>
        <v>-</v>
      </c>
      <c r="AK6" s="35" t="str">
        <f t="shared" ref="AK6:AS6" si="5">IF(AK7="",NA(),AK7)</f>
        <v>-</v>
      </c>
      <c r="AL6" s="35" t="str">
        <f t="shared" si="5"/>
        <v>-</v>
      </c>
      <c r="AM6" s="34">
        <f t="shared" si="5"/>
        <v>0</v>
      </c>
      <c r="AN6" s="34">
        <f t="shared" si="5"/>
        <v>0</v>
      </c>
      <c r="AO6" s="35" t="str">
        <f t="shared" si="5"/>
        <v>-</v>
      </c>
      <c r="AP6" s="35" t="str">
        <f t="shared" si="5"/>
        <v>-</v>
      </c>
      <c r="AQ6" s="35" t="str">
        <f t="shared" si="5"/>
        <v>-</v>
      </c>
      <c r="AR6" s="35">
        <f t="shared" si="5"/>
        <v>137.09</v>
      </c>
      <c r="AS6" s="35">
        <f t="shared" si="5"/>
        <v>127.98</v>
      </c>
      <c r="AT6" s="34" t="str">
        <f>IF(AT7="","",IF(AT7="-","【-】","【"&amp;SUBSTITUTE(TEXT(AT7,"#,##0.00"),"-","△")&amp;"】"))</f>
        <v>【165.48】</v>
      </c>
      <c r="AU6" s="35" t="str">
        <f>IF(AU7="",NA(),AU7)</f>
        <v>-</v>
      </c>
      <c r="AV6" s="35" t="str">
        <f t="shared" ref="AV6:BD6" si="6">IF(AV7="",NA(),AV7)</f>
        <v>-</v>
      </c>
      <c r="AW6" s="35" t="str">
        <f t="shared" si="6"/>
        <v>-</v>
      </c>
      <c r="AX6" s="35">
        <f t="shared" si="6"/>
        <v>45.45</v>
      </c>
      <c r="AY6" s="35">
        <f t="shared" si="6"/>
        <v>42.03</v>
      </c>
      <c r="AZ6" s="35" t="str">
        <f t="shared" si="6"/>
        <v>-</v>
      </c>
      <c r="BA6" s="35" t="str">
        <f t="shared" si="6"/>
        <v>-</v>
      </c>
      <c r="BB6" s="35" t="str">
        <f t="shared" si="6"/>
        <v>-</v>
      </c>
      <c r="BC6" s="35">
        <f t="shared" si="6"/>
        <v>43.5</v>
      </c>
      <c r="BD6" s="35">
        <f t="shared" si="6"/>
        <v>44.14</v>
      </c>
      <c r="BE6" s="34" t="str">
        <f>IF(BE7="","",IF(BE7="-","【-】","【"&amp;SUBSTITUTE(TEXT(BE7,"#,##0.00"),"-","△")&amp;"】"))</f>
        <v>【33.84】</v>
      </c>
      <c r="BF6" s="35" t="str">
        <f>IF(BF7="",NA(),BF7)</f>
        <v>-</v>
      </c>
      <c r="BG6" s="35" t="str">
        <f t="shared" ref="BG6:BO6" si="7">IF(BG7="",NA(),BG7)</f>
        <v>-</v>
      </c>
      <c r="BH6" s="35" t="str">
        <f t="shared" si="7"/>
        <v>-</v>
      </c>
      <c r="BI6" s="34">
        <f t="shared" si="7"/>
        <v>0</v>
      </c>
      <c r="BJ6" s="34">
        <f t="shared" si="7"/>
        <v>0</v>
      </c>
      <c r="BK6" s="35" t="str">
        <f t="shared" si="7"/>
        <v>-</v>
      </c>
      <c r="BL6" s="35" t="str">
        <f t="shared" si="7"/>
        <v>-</v>
      </c>
      <c r="BM6" s="35" t="str">
        <f t="shared" si="7"/>
        <v>-</v>
      </c>
      <c r="BN6" s="35">
        <f t="shared" si="7"/>
        <v>654.91999999999996</v>
      </c>
      <c r="BO6" s="35">
        <f t="shared" si="7"/>
        <v>654.71</v>
      </c>
      <c r="BP6" s="34" t="str">
        <f>IF(BP7="","",IF(BP7="-","【-】","【"&amp;SUBSTITUTE(TEXT(BP7,"#,##0.00"),"-","△")&amp;"】"))</f>
        <v>【765.47】</v>
      </c>
      <c r="BQ6" s="35" t="str">
        <f>IF(BQ7="",NA(),BQ7)</f>
        <v>-</v>
      </c>
      <c r="BR6" s="35" t="str">
        <f t="shared" ref="BR6:BZ6" si="8">IF(BR7="",NA(),BR7)</f>
        <v>-</v>
      </c>
      <c r="BS6" s="35" t="str">
        <f t="shared" si="8"/>
        <v>-</v>
      </c>
      <c r="BT6" s="35">
        <f t="shared" si="8"/>
        <v>64.489999999999995</v>
      </c>
      <c r="BU6" s="35">
        <f t="shared" si="8"/>
        <v>60.25</v>
      </c>
      <c r="BV6" s="35" t="str">
        <f t="shared" si="8"/>
        <v>-</v>
      </c>
      <c r="BW6" s="35" t="str">
        <f t="shared" si="8"/>
        <v>-</v>
      </c>
      <c r="BX6" s="35" t="str">
        <f t="shared" si="8"/>
        <v>-</v>
      </c>
      <c r="BY6" s="35">
        <f t="shared" si="8"/>
        <v>65.39</v>
      </c>
      <c r="BZ6" s="35">
        <f t="shared" si="8"/>
        <v>65.37</v>
      </c>
      <c r="CA6" s="34" t="str">
        <f>IF(CA7="","",IF(CA7="-","【-】","【"&amp;SUBSTITUTE(TEXT(CA7,"#,##0.00"),"-","△")&amp;"】"))</f>
        <v>【59.59】</v>
      </c>
      <c r="CB6" s="35" t="str">
        <f>IF(CB7="",NA(),CB7)</f>
        <v>-</v>
      </c>
      <c r="CC6" s="35" t="str">
        <f t="shared" ref="CC6:CK6" si="9">IF(CC7="",NA(),CC7)</f>
        <v>-</v>
      </c>
      <c r="CD6" s="35" t="str">
        <f t="shared" si="9"/>
        <v>-</v>
      </c>
      <c r="CE6" s="35">
        <f t="shared" si="9"/>
        <v>246.49</v>
      </c>
      <c r="CF6" s="35">
        <f t="shared" si="9"/>
        <v>263.38</v>
      </c>
      <c r="CG6" s="35" t="str">
        <f t="shared" si="9"/>
        <v>-</v>
      </c>
      <c r="CH6" s="35" t="str">
        <f t="shared" si="9"/>
        <v>-</v>
      </c>
      <c r="CI6" s="35" t="str">
        <f t="shared" si="9"/>
        <v>-</v>
      </c>
      <c r="CJ6" s="35">
        <f t="shared" si="9"/>
        <v>230.88</v>
      </c>
      <c r="CK6" s="35">
        <f t="shared" si="9"/>
        <v>228.99</v>
      </c>
      <c r="CL6" s="34" t="str">
        <f>IF(CL7="","",IF(CL7="-","【-】","【"&amp;SUBSTITUTE(TEXT(CL7,"#,##0.00"),"-","△")&amp;"】"))</f>
        <v>【257.86】</v>
      </c>
      <c r="CM6" s="35" t="str">
        <f>IF(CM7="",NA(),CM7)</f>
        <v>-</v>
      </c>
      <c r="CN6" s="35" t="str">
        <f t="shared" ref="CN6:CV6" si="10">IF(CN7="",NA(),CN7)</f>
        <v>-</v>
      </c>
      <c r="CO6" s="35" t="str">
        <f t="shared" si="10"/>
        <v>-</v>
      </c>
      <c r="CP6" s="35">
        <f t="shared" si="10"/>
        <v>51.37</v>
      </c>
      <c r="CQ6" s="35">
        <f t="shared" si="10"/>
        <v>48.44</v>
      </c>
      <c r="CR6" s="35" t="str">
        <f t="shared" si="10"/>
        <v>-</v>
      </c>
      <c r="CS6" s="35" t="str">
        <f t="shared" si="10"/>
        <v>-</v>
      </c>
      <c r="CT6" s="35" t="str">
        <f t="shared" si="10"/>
        <v>-</v>
      </c>
      <c r="CU6" s="35">
        <f t="shared" si="10"/>
        <v>56.72</v>
      </c>
      <c r="CV6" s="35">
        <f t="shared" si="10"/>
        <v>54.06</v>
      </c>
      <c r="CW6" s="34" t="str">
        <f>IF(CW7="","",IF(CW7="-","【-】","【"&amp;SUBSTITUTE(TEXT(CW7,"#,##0.00"),"-","△")&amp;"】"))</f>
        <v>【51.30】</v>
      </c>
      <c r="CX6" s="35" t="str">
        <f>IF(CX7="",NA(),CX7)</f>
        <v>-</v>
      </c>
      <c r="CY6" s="35" t="str">
        <f t="shared" ref="CY6:DG6" si="11">IF(CY7="",NA(),CY7)</f>
        <v>-</v>
      </c>
      <c r="CZ6" s="35" t="str">
        <f t="shared" si="11"/>
        <v>-</v>
      </c>
      <c r="DA6" s="35">
        <f t="shared" si="11"/>
        <v>79.319999999999993</v>
      </c>
      <c r="DB6" s="35">
        <f t="shared" si="11"/>
        <v>79.97</v>
      </c>
      <c r="DC6" s="35" t="str">
        <f t="shared" si="11"/>
        <v>-</v>
      </c>
      <c r="DD6" s="35" t="str">
        <f t="shared" si="11"/>
        <v>-</v>
      </c>
      <c r="DE6" s="35" t="str">
        <f t="shared" si="11"/>
        <v>-</v>
      </c>
      <c r="DF6" s="35">
        <f t="shared" si="11"/>
        <v>90.04</v>
      </c>
      <c r="DG6" s="35">
        <f t="shared" si="11"/>
        <v>90.11</v>
      </c>
      <c r="DH6" s="34" t="str">
        <f>IF(DH7="","",IF(DH7="-","【-】","【"&amp;SUBSTITUTE(TEXT(DH7,"#,##0.00"),"-","△")&amp;"】"))</f>
        <v>【86.22】</v>
      </c>
      <c r="DI6" s="35" t="str">
        <f>IF(DI7="",NA(),DI7)</f>
        <v>-</v>
      </c>
      <c r="DJ6" s="35" t="str">
        <f t="shared" ref="DJ6:DR6" si="12">IF(DJ7="",NA(),DJ7)</f>
        <v>-</v>
      </c>
      <c r="DK6" s="35" t="str">
        <f t="shared" si="12"/>
        <v>-</v>
      </c>
      <c r="DL6" s="35">
        <f t="shared" si="12"/>
        <v>3.78</v>
      </c>
      <c r="DM6" s="35">
        <f t="shared" si="12"/>
        <v>7.41</v>
      </c>
      <c r="DN6" s="35" t="str">
        <f t="shared" si="12"/>
        <v>-</v>
      </c>
      <c r="DO6" s="35" t="str">
        <f t="shared" si="12"/>
        <v>-</v>
      </c>
      <c r="DP6" s="35" t="str">
        <f t="shared" si="12"/>
        <v>-</v>
      </c>
      <c r="DQ6" s="35">
        <f t="shared" si="12"/>
        <v>24.32</v>
      </c>
      <c r="DR6" s="35">
        <f t="shared" si="12"/>
        <v>28.19</v>
      </c>
      <c r="DS6" s="34" t="str">
        <f>IF(DS7="","",IF(DS7="-","【-】","【"&amp;SUBSTITUTE(TEXT(DS7,"#,##0.00"),"-","△")&amp;"】"))</f>
        <v>【24.97】</v>
      </c>
      <c r="DT6" s="35" t="str">
        <f>IF(DT7="",NA(),DT7)</f>
        <v>-</v>
      </c>
      <c r="DU6" s="35" t="str">
        <f t="shared" ref="DU6:EC6" si="13">IF(DU7="",NA(),DU7)</f>
        <v>-</v>
      </c>
      <c r="DV6" s="35" t="str">
        <f t="shared" si="13"/>
        <v>-</v>
      </c>
      <c r="DW6" s="34">
        <f t="shared" si="13"/>
        <v>0</v>
      </c>
      <c r="DX6" s="34">
        <f t="shared" si="13"/>
        <v>0</v>
      </c>
      <c r="DY6" s="35" t="str">
        <f t="shared" si="13"/>
        <v>-</v>
      </c>
      <c r="DZ6" s="35" t="str">
        <f t="shared" si="13"/>
        <v>-</v>
      </c>
      <c r="EA6" s="35" t="str">
        <f t="shared" si="13"/>
        <v>-</v>
      </c>
      <c r="EB6" s="34">
        <f t="shared" si="13"/>
        <v>0</v>
      </c>
      <c r="EC6" s="34">
        <f t="shared" si="13"/>
        <v>0</v>
      </c>
      <c r="ED6" s="34" t="str">
        <f>IF(ED7="","",IF(ED7="-","【-】","【"&amp;SUBSTITUTE(TEXT(ED7,"#,##0.00"),"-","△")&amp;"】"))</f>
        <v>【0.00】</v>
      </c>
      <c r="EE6" s="35" t="str">
        <f>IF(EE7="",NA(),EE7)</f>
        <v>-</v>
      </c>
      <c r="EF6" s="35" t="str">
        <f t="shared" ref="EF6:EN6" si="14">IF(EF7="",NA(),EF7)</f>
        <v>-</v>
      </c>
      <c r="EG6" s="35" t="str">
        <f t="shared" si="14"/>
        <v>-</v>
      </c>
      <c r="EH6" s="34">
        <f t="shared" si="14"/>
        <v>0</v>
      </c>
      <c r="EI6" s="34">
        <f t="shared" si="14"/>
        <v>0</v>
      </c>
      <c r="EJ6" s="35" t="str">
        <f t="shared" si="14"/>
        <v>-</v>
      </c>
      <c r="EK6" s="35" t="str">
        <f t="shared" si="14"/>
        <v>-</v>
      </c>
      <c r="EL6" s="35" t="str">
        <f t="shared" si="14"/>
        <v>-</v>
      </c>
      <c r="EM6" s="35">
        <f t="shared" si="14"/>
        <v>0.04</v>
      </c>
      <c r="EN6" s="35">
        <f t="shared" si="14"/>
        <v>0.02</v>
      </c>
      <c r="EO6" s="34" t="str">
        <f>IF(EO7="","",IF(EO7="-","【-】","【"&amp;SUBSTITUTE(TEXT(EO7,"#,##0.00"),"-","△")&amp;"】"))</f>
        <v>【0.02】</v>
      </c>
    </row>
    <row r="7" spans="1:148" s="36" customFormat="1" x14ac:dyDescent="0.15">
      <c r="A7" s="28"/>
      <c r="B7" s="37">
        <v>2019</v>
      </c>
      <c r="C7" s="37">
        <v>52035</v>
      </c>
      <c r="D7" s="37">
        <v>46</v>
      </c>
      <c r="E7" s="37">
        <v>17</v>
      </c>
      <c r="F7" s="37">
        <v>5</v>
      </c>
      <c r="G7" s="37">
        <v>0</v>
      </c>
      <c r="H7" s="37" t="s">
        <v>96</v>
      </c>
      <c r="I7" s="37" t="s">
        <v>97</v>
      </c>
      <c r="J7" s="37" t="s">
        <v>98</v>
      </c>
      <c r="K7" s="37" t="s">
        <v>99</v>
      </c>
      <c r="L7" s="37" t="s">
        <v>100</v>
      </c>
      <c r="M7" s="37" t="s">
        <v>101</v>
      </c>
      <c r="N7" s="38" t="s">
        <v>102</v>
      </c>
      <c r="O7" s="38">
        <v>57.22</v>
      </c>
      <c r="P7" s="38">
        <v>8.1999999999999993</v>
      </c>
      <c r="Q7" s="38">
        <v>82.11</v>
      </c>
      <c r="R7" s="38">
        <v>3179</v>
      </c>
      <c r="S7" s="38">
        <v>88801</v>
      </c>
      <c r="T7" s="38">
        <v>692.8</v>
      </c>
      <c r="U7" s="38">
        <v>128.18</v>
      </c>
      <c r="V7" s="38">
        <v>7230</v>
      </c>
      <c r="W7" s="38">
        <v>3.76</v>
      </c>
      <c r="X7" s="38">
        <v>1922.87</v>
      </c>
      <c r="Y7" s="38" t="s">
        <v>102</v>
      </c>
      <c r="Z7" s="38" t="s">
        <v>102</v>
      </c>
      <c r="AA7" s="38" t="s">
        <v>102</v>
      </c>
      <c r="AB7" s="38">
        <v>106.72</v>
      </c>
      <c r="AC7" s="38">
        <v>102.05</v>
      </c>
      <c r="AD7" s="38" t="s">
        <v>102</v>
      </c>
      <c r="AE7" s="38" t="s">
        <v>102</v>
      </c>
      <c r="AF7" s="38" t="s">
        <v>102</v>
      </c>
      <c r="AG7" s="38">
        <v>101.27</v>
      </c>
      <c r="AH7" s="38">
        <v>101.91</v>
      </c>
      <c r="AI7" s="38">
        <v>102.97</v>
      </c>
      <c r="AJ7" s="38" t="s">
        <v>102</v>
      </c>
      <c r="AK7" s="38" t="s">
        <v>102</v>
      </c>
      <c r="AL7" s="38" t="s">
        <v>102</v>
      </c>
      <c r="AM7" s="38">
        <v>0</v>
      </c>
      <c r="AN7" s="38">
        <v>0</v>
      </c>
      <c r="AO7" s="38" t="s">
        <v>102</v>
      </c>
      <c r="AP7" s="38" t="s">
        <v>102</v>
      </c>
      <c r="AQ7" s="38" t="s">
        <v>102</v>
      </c>
      <c r="AR7" s="38">
        <v>137.09</v>
      </c>
      <c r="AS7" s="38">
        <v>127.98</v>
      </c>
      <c r="AT7" s="38">
        <v>165.48</v>
      </c>
      <c r="AU7" s="38" t="s">
        <v>102</v>
      </c>
      <c r="AV7" s="38" t="s">
        <v>102</v>
      </c>
      <c r="AW7" s="38" t="s">
        <v>102</v>
      </c>
      <c r="AX7" s="38">
        <v>45.45</v>
      </c>
      <c r="AY7" s="38">
        <v>42.03</v>
      </c>
      <c r="AZ7" s="38" t="s">
        <v>102</v>
      </c>
      <c r="BA7" s="38" t="s">
        <v>102</v>
      </c>
      <c r="BB7" s="38" t="s">
        <v>102</v>
      </c>
      <c r="BC7" s="38">
        <v>43.5</v>
      </c>
      <c r="BD7" s="38">
        <v>44.14</v>
      </c>
      <c r="BE7" s="38">
        <v>33.840000000000003</v>
      </c>
      <c r="BF7" s="38" t="s">
        <v>102</v>
      </c>
      <c r="BG7" s="38" t="s">
        <v>102</v>
      </c>
      <c r="BH7" s="38" t="s">
        <v>102</v>
      </c>
      <c r="BI7" s="38">
        <v>0</v>
      </c>
      <c r="BJ7" s="38">
        <v>0</v>
      </c>
      <c r="BK7" s="38" t="s">
        <v>102</v>
      </c>
      <c r="BL7" s="38" t="s">
        <v>102</v>
      </c>
      <c r="BM7" s="38" t="s">
        <v>102</v>
      </c>
      <c r="BN7" s="38">
        <v>654.91999999999996</v>
      </c>
      <c r="BO7" s="38">
        <v>654.71</v>
      </c>
      <c r="BP7" s="38">
        <v>765.47</v>
      </c>
      <c r="BQ7" s="38" t="s">
        <v>102</v>
      </c>
      <c r="BR7" s="38" t="s">
        <v>102</v>
      </c>
      <c r="BS7" s="38" t="s">
        <v>102</v>
      </c>
      <c r="BT7" s="38">
        <v>64.489999999999995</v>
      </c>
      <c r="BU7" s="38">
        <v>60.25</v>
      </c>
      <c r="BV7" s="38" t="s">
        <v>102</v>
      </c>
      <c r="BW7" s="38" t="s">
        <v>102</v>
      </c>
      <c r="BX7" s="38" t="s">
        <v>102</v>
      </c>
      <c r="BY7" s="38">
        <v>65.39</v>
      </c>
      <c r="BZ7" s="38">
        <v>65.37</v>
      </c>
      <c r="CA7" s="38">
        <v>59.59</v>
      </c>
      <c r="CB7" s="38" t="s">
        <v>102</v>
      </c>
      <c r="CC7" s="38" t="s">
        <v>102</v>
      </c>
      <c r="CD7" s="38" t="s">
        <v>102</v>
      </c>
      <c r="CE7" s="38">
        <v>246.49</v>
      </c>
      <c r="CF7" s="38">
        <v>263.38</v>
      </c>
      <c r="CG7" s="38" t="s">
        <v>102</v>
      </c>
      <c r="CH7" s="38" t="s">
        <v>102</v>
      </c>
      <c r="CI7" s="38" t="s">
        <v>102</v>
      </c>
      <c r="CJ7" s="38">
        <v>230.88</v>
      </c>
      <c r="CK7" s="38">
        <v>228.99</v>
      </c>
      <c r="CL7" s="38">
        <v>257.86</v>
      </c>
      <c r="CM7" s="38" t="s">
        <v>102</v>
      </c>
      <c r="CN7" s="38" t="s">
        <v>102</v>
      </c>
      <c r="CO7" s="38" t="s">
        <v>102</v>
      </c>
      <c r="CP7" s="38">
        <v>51.37</v>
      </c>
      <c r="CQ7" s="38">
        <v>48.44</v>
      </c>
      <c r="CR7" s="38" t="s">
        <v>102</v>
      </c>
      <c r="CS7" s="38" t="s">
        <v>102</v>
      </c>
      <c r="CT7" s="38" t="s">
        <v>102</v>
      </c>
      <c r="CU7" s="38">
        <v>56.72</v>
      </c>
      <c r="CV7" s="38">
        <v>54.06</v>
      </c>
      <c r="CW7" s="38">
        <v>51.3</v>
      </c>
      <c r="CX7" s="38" t="s">
        <v>102</v>
      </c>
      <c r="CY7" s="38" t="s">
        <v>102</v>
      </c>
      <c r="CZ7" s="38" t="s">
        <v>102</v>
      </c>
      <c r="DA7" s="38">
        <v>79.319999999999993</v>
      </c>
      <c r="DB7" s="38">
        <v>79.97</v>
      </c>
      <c r="DC7" s="38" t="s">
        <v>102</v>
      </c>
      <c r="DD7" s="38" t="s">
        <v>102</v>
      </c>
      <c r="DE7" s="38" t="s">
        <v>102</v>
      </c>
      <c r="DF7" s="38">
        <v>90.04</v>
      </c>
      <c r="DG7" s="38">
        <v>90.11</v>
      </c>
      <c r="DH7" s="38">
        <v>86.22</v>
      </c>
      <c r="DI7" s="38" t="s">
        <v>102</v>
      </c>
      <c r="DJ7" s="38" t="s">
        <v>102</v>
      </c>
      <c r="DK7" s="38" t="s">
        <v>102</v>
      </c>
      <c r="DL7" s="38">
        <v>3.78</v>
      </c>
      <c r="DM7" s="38">
        <v>7.41</v>
      </c>
      <c r="DN7" s="38" t="s">
        <v>102</v>
      </c>
      <c r="DO7" s="38" t="s">
        <v>102</v>
      </c>
      <c r="DP7" s="38" t="s">
        <v>102</v>
      </c>
      <c r="DQ7" s="38">
        <v>24.32</v>
      </c>
      <c r="DR7" s="38">
        <v>28.19</v>
      </c>
      <c r="DS7" s="38">
        <v>24.97</v>
      </c>
      <c r="DT7" s="38" t="s">
        <v>102</v>
      </c>
      <c r="DU7" s="38" t="s">
        <v>102</v>
      </c>
      <c r="DV7" s="38" t="s">
        <v>102</v>
      </c>
      <c r="DW7" s="38">
        <v>0</v>
      </c>
      <c r="DX7" s="38">
        <v>0</v>
      </c>
      <c r="DY7" s="38" t="s">
        <v>102</v>
      </c>
      <c r="DZ7" s="38" t="s">
        <v>102</v>
      </c>
      <c r="EA7" s="38" t="s">
        <v>102</v>
      </c>
      <c r="EB7" s="38">
        <v>0</v>
      </c>
      <c r="EC7" s="38">
        <v>0</v>
      </c>
      <c r="ED7" s="38">
        <v>0</v>
      </c>
      <c r="EE7" s="38" t="s">
        <v>102</v>
      </c>
      <c r="EF7" s="38" t="s">
        <v>102</v>
      </c>
      <c r="EG7" s="38" t="s">
        <v>102</v>
      </c>
      <c r="EH7" s="38">
        <v>0</v>
      </c>
      <c r="EI7" s="38">
        <v>0</v>
      </c>
      <c r="EJ7" s="38" t="s">
        <v>102</v>
      </c>
      <c r="EK7" s="38" t="s">
        <v>102</v>
      </c>
      <c r="EL7" s="38" t="s">
        <v>102</v>
      </c>
      <c r="EM7" s="38">
        <v>0.04</v>
      </c>
      <c r="EN7" s="38">
        <v>0.02</v>
      </c>
      <c r="EO7" s="38">
        <v>0.02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岩谷　侑哉</cp:lastModifiedBy>
  <dcterms:created xsi:type="dcterms:W3CDTF">2020-12-04T02:35:37Z</dcterms:created>
  <dcterms:modified xsi:type="dcterms:W3CDTF">2021-02-26T05:51:28Z</dcterms:modified>
  <cp:category/>
</cp:coreProperties>
</file>